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2025\ИТОГ\Р_0040\"/>
    </mc:Choice>
  </mc:AlternateContent>
  <xr:revisionPtr revIDLastSave="0" documentId="13_ncr:1_{266E4D1A-92CC-4200-8AC2-19B987B66F32}" xr6:coauthVersionLast="47" xr6:coauthVersionMax="47" xr10:uidLastSave="{00000000-0000-0000-0000-000000000000}"/>
  <bookViews>
    <workbookView xWindow="360" yWindow="0" windowWidth="20715" windowHeight="15330" activeTab="1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1" l="1"/>
  <c r="G37" i="1"/>
  <c r="G35" i="1"/>
  <c r="D41" i="1"/>
  <c r="D40" i="1"/>
  <c r="D39" i="1"/>
  <c r="H28" i="1" l="1"/>
  <c r="H24" i="1"/>
  <c r="H25" i="1" s="1"/>
  <c r="H29" i="1" s="1"/>
  <c r="H30" i="1" s="1"/>
  <c r="H34" i="1" s="1"/>
  <c r="G34" i="1"/>
  <c r="E25" i="1"/>
  <c r="E30" i="1" s="1"/>
  <c r="E34" i="1" s="1"/>
  <c r="E37" i="1" s="1"/>
  <c r="F39" i="1"/>
  <c r="F40" i="1" s="1"/>
  <c r="F41" i="1" s="1"/>
  <c r="C27" i="2" s="1"/>
  <c r="D24" i="1"/>
  <c r="D25" i="1" s="1"/>
  <c r="D29" i="1" s="1"/>
  <c r="D30" i="1" s="1"/>
  <c r="D34" i="1" s="1"/>
  <c r="D37" i="1" s="1"/>
  <c r="E39" i="1" l="1"/>
  <c r="E40" i="1" s="1"/>
  <c r="E41" i="1" s="1"/>
  <c r="E29" i="1"/>
  <c r="G39" i="1"/>
  <c r="H39" i="1" l="1"/>
  <c r="C30" i="2" s="1"/>
  <c r="G40" i="1"/>
  <c r="C26" i="2" l="1"/>
  <c r="H40" i="1"/>
  <c r="H41" i="1" s="1"/>
  <c r="C4" i="1" s="1"/>
  <c r="G41" i="1"/>
  <c r="C28" i="2" s="1"/>
  <c r="C29" i="2" l="1"/>
  <c r="C31" i="2" s="1"/>
</calcChain>
</file>

<file path=xl/sharedStrings.xml><?xml version="1.0" encoding="utf-8"?>
<sst xmlns="http://schemas.openxmlformats.org/spreadsheetml/2006/main" count="86" uniqueCount="81">
  <si>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</si>
  <si>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</si>
  <si>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</si>
  <si>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</si>
  <si>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</si>
  <si>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</si>
  <si>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</si>
  <si>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</si>
  <si>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</si>
  <si>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</si>
  <si>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</si>
  <si>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</si>
  <si>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</si>
  <si>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</si>
  <si>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</si>
  <si>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</si>
  <si>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</si>
  <si>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</si>
  <si>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РЕКОНСТРУКЦИИ   ССР-106</t>
  </si>
  <si>
    <t>"Повышение надежности электроснабжения в с. Уваровка" г.о. Сызрань Самарская область.</t>
  </si>
  <si>
    <t>2кв. 2025г</t>
  </si>
  <si>
    <t>Глава 2. Основные объекты строительства</t>
  </si>
  <si>
    <t>1</t>
  </si>
  <si>
    <t>ЛС-106-1</t>
  </si>
  <si>
    <t xml:space="preserve">КЛ-6 кВ </t>
  </si>
  <si>
    <t>Итого по главе 2:</t>
  </si>
  <si>
    <t>Глава 7. Благоустройство и озеленение территории</t>
  </si>
  <si>
    <t>2</t>
  </si>
  <si>
    <t xml:space="preserve"> ЛС-106-2</t>
  </si>
  <si>
    <t>Благоустройство</t>
  </si>
  <si>
    <t>Итого по главе 7:</t>
  </si>
  <si>
    <t>Итого по главам 1-7:</t>
  </si>
  <si>
    <t>3</t>
  </si>
  <si>
    <t>Итого по главам 1-8:</t>
  </si>
  <si>
    <t>Глава 9. Прочие работы и затраты</t>
  </si>
  <si>
    <t>4</t>
  </si>
  <si>
    <t>ЛС-106-3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</si>
  <si>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</si>
  <si>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</si>
  <si>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</si>
  <si>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</si>
  <si>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</si>
  <si>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</si>
  <si>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Проектно изыскательские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</si>
  <si>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</si>
  <si>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</si>
  <si>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</si>
  <si>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</si>
  <si>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</si>
  <si>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</si>
  <si>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</si>
  <si>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</si>
  <si>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</si>
  <si>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</si>
  <si>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</si>
  <si>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</si>
  <si>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</si>
  <si>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</si>
  <si>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</si>
  <si>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АО "ССК"</t>
  </si>
  <si>
    <t>Резерв средств на непредвиденные работы и затраты</t>
  </si>
  <si>
    <t>7</t>
  </si>
  <si>
    <t>6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</si>
  <si>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</si>
  <si>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</si>
  <si>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</si>
  <si>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</si>
  <si>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</si>
  <si>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</si>
  <si>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</si>
  <si>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</si>
  <si>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</si>
  <si>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</si>
  <si>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</si>
  <si>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</si>
  <si>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</si>
  <si>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</si>
  <si>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</si>
  <si>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</si>
  <si>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P_0040</t>
  </si>
  <si>
    <t>Повышение надежности электроснабжения в с. Уваровка (монтаж КЛ-10 кВ 1,091 км) г.о. Сызрань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</si>
</sst>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2" fontId="8" fillId="0" borderId="2" xfId="0" applyNumberFormat="1" applyFont="1" applyBorder="1" applyAlignment="1">
      <alignment horizontal="center"/>
    </xf>
    <xf numFmtId="4" fontId="2" fillId="0" borderId="0" xfId="0" applyNumberFormat="1" applyFont="1"/>
    <xf numFmtId="4" fontId="0" fillId="0" borderId="0" xfId="0" applyNumberFormat="1"/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</cellXfs>
  <cellStyles count="3">
    <cellStyle name="Обычный" xfId="0" builtinId="0"/>
    <cellStyle name="Обычный 2" xfId="2" xr:uid="{F98B158A-4F21-4F3C-9DFC-884DD88F22EE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22B0A-DD03-4149-AAA9-C07D5ABE7F1B}">
  <dimension ref="A1:E35"/>
  <sheetViews>
    <sheetView topLeftCell="A10" zoomScale="90" zoomScaleNormal="90" workbookViewId="0">
      <selection activeCell="D32" sqref="D32"/>
    </sheetView>
  </sheetViews>
  <sheetFormatPr defaultColWidth="9" defaultRowHeight="15" x14ac:dyDescent="0.25"/>
  <cols>
    <col min="1" max="1" width="12.28515625" style="56" customWidth="1"/>
    <col min="2" max="2" width="114.140625" style="56" customWidth="1"/>
    <col min="3" max="3" width="39.42578125" style="56" customWidth="1"/>
    <col min="4" max="4" width="23.140625" style="56" customWidth="1"/>
    <col min="5" max="16384" width="9" style="56"/>
  </cols>
  <sheetData>
    <row r="1" spans="1:3" ht="15.75" customHeight="1" x14ac:dyDescent="0.25">
      <c r="A1" s="55"/>
      <c r="B1" s="55"/>
      <c r="C1" s="55"/>
    </row>
    <row r="2" spans="1:3" ht="15.75" customHeight="1" x14ac:dyDescent="0.25">
      <c r="A2" s="57"/>
      <c r="B2" s="57"/>
      <c r="C2" s="57"/>
    </row>
    <row r="3" spans="1:3" ht="15.75" customHeight="1" x14ac:dyDescent="0.25">
      <c r="A3" s="58"/>
      <c r="B3" s="58"/>
      <c r="C3" s="58"/>
    </row>
    <row r="4" spans="1:3" ht="15.75" customHeight="1" x14ac:dyDescent="0.25">
      <c r="A4" s="57"/>
      <c r="B4" s="57"/>
      <c r="C4" s="57"/>
    </row>
    <row r="5" spans="1:3" ht="15.75" customHeight="1" x14ac:dyDescent="0.25">
      <c r="A5" s="57"/>
      <c r="B5" s="57"/>
      <c r="C5" s="57"/>
    </row>
    <row r="6" spans="1:3" ht="15.75" customHeight="1" x14ac:dyDescent="0.25">
      <c r="A6" s="57"/>
      <c r="B6" s="57"/>
      <c r="C6" s="59"/>
    </row>
    <row r="7" spans="1:3" ht="15.75" customHeight="1" x14ac:dyDescent="0.25">
      <c r="A7" s="57"/>
      <c r="B7" s="57"/>
      <c r="C7" s="57"/>
    </row>
    <row r="8" spans="1:3" ht="15.75" customHeight="1" x14ac:dyDescent="0.25">
      <c r="A8" s="58"/>
      <c r="B8" s="58"/>
      <c r="C8" s="58"/>
    </row>
    <row r="9" spans="1:3" ht="15.75" customHeight="1" x14ac:dyDescent="0.25">
      <c r="A9" s="57"/>
      <c r="B9" s="57"/>
      <c r="C9" s="57"/>
    </row>
    <row r="10" spans="1:3" ht="15.75" customHeight="1" x14ac:dyDescent="0.25">
      <c r="A10" s="57"/>
      <c r="B10" s="57"/>
      <c r="C10" s="57"/>
    </row>
    <row r="11" spans="1:3" ht="15.75" customHeight="1" x14ac:dyDescent="0.25">
      <c r="A11" s="57"/>
      <c r="B11" s="57"/>
      <c r="C11" s="57"/>
    </row>
    <row r="12" spans="1:3" ht="15.75" customHeight="1" x14ac:dyDescent="0.25">
      <c r="A12" s="69" t="s">
        <v>63</v>
      </c>
      <c r="B12" s="69"/>
      <c r="C12" s="69"/>
    </row>
    <row r="13" spans="1:3" ht="15.75" customHeight="1" x14ac:dyDescent="0.25">
      <c r="A13" s="57"/>
      <c r="B13" s="57"/>
      <c r="C13" s="57"/>
    </row>
    <row r="14" spans="1:3" ht="15.75" customHeight="1" x14ac:dyDescent="0.25">
      <c r="A14" s="57"/>
      <c r="B14" s="57"/>
      <c r="C14" s="57"/>
    </row>
    <row r="15" spans="1:3" ht="15.75" customHeight="1" x14ac:dyDescent="0.25">
      <c r="A15" s="57"/>
      <c r="B15" s="57"/>
      <c r="C15" s="57"/>
    </row>
    <row r="16" spans="1:3" ht="20.25" customHeight="1" x14ac:dyDescent="0.25">
      <c r="A16" s="70" t="s">
        <v>79</v>
      </c>
      <c r="B16" s="70"/>
      <c r="C16" s="70"/>
    </row>
    <row r="17" spans="1:5" ht="15.75" customHeight="1" x14ac:dyDescent="0.25">
      <c r="A17" s="71" t="s">
        <v>64</v>
      </c>
      <c r="B17" s="71"/>
      <c r="C17" s="71"/>
    </row>
    <row r="18" spans="1:5" ht="15.75" customHeight="1" x14ac:dyDescent="0.25">
      <c r="A18" s="57"/>
      <c r="B18" s="57"/>
      <c r="C18" s="57"/>
    </row>
    <row r="19" spans="1:5" ht="72" customHeight="1" x14ac:dyDescent="0.25">
      <c r="A19" s="72" t="s">
        <v>80</v>
      </c>
      <c r="B19" s="72"/>
      <c r="C19" s="72"/>
    </row>
    <row r="20" spans="1:5" ht="15.75" customHeight="1" x14ac:dyDescent="0.25">
      <c r="A20" s="71" t="s">
        <v>4</v>
      </c>
      <c r="B20" s="71"/>
      <c r="C20" s="71"/>
    </row>
    <row r="21" spans="1:5" ht="15.75" customHeight="1" x14ac:dyDescent="0.25">
      <c r="A21" s="57"/>
      <c r="B21" s="57"/>
      <c r="C21" s="57"/>
    </row>
    <row r="22" spans="1:5" ht="15.75" customHeight="1" x14ac:dyDescent="0.25">
      <c r="A22" s="57"/>
      <c r="B22" s="57"/>
      <c r="C22" s="57"/>
    </row>
    <row r="23" spans="1:5" ht="47.25" customHeight="1" x14ac:dyDescent="0.25">
      <c r="A23" s="60" t="s">
        <v>65</v>
      </c>
      <c r="B23" s="60" t="s">
        <v>66</v>
      </c>
      <c r="C23" s="61" t="s">
        <v>67</v>
      </c>
      <c r="D23"/>
      <c r="E23"/>
    </row>
    <row r="24" spans="1:5" ht="15.75" customHeight="1" x14ac:dyDescent="0.25">
      <c r="A24" s="60">
        <v>1</v>
      </c>
      <c r="B24" s="60">
        <v>2</v>
      </c>
      <c r="C24" s="61">
        <v>3</v>
      </c>
      <c r="D24"/>
      <c r="E24"/>
    </row>
    <row r="25" spans="1:5" ht="15.75" customHeight="1" x14ac:dyDescent="0.25">
      <c r="A25" s="60">
        <v>1</v>
      </c>
      <c r="B25" s="62" t="s">
        <v>68</v>
      </c>
      <c r="C25" s="63"/>
      <c r="D25" s="54"/>
      <c r="E25" s="64"/>
    </row>
    <row r="26" spans="1:5" ht="15.75" customHeight="1" x14ac:dyDescent="0.25">
      <c r="A26" s="65" t="s">
        <v>69</v>
      </c>
      <c r="B26" s="62" t="s">
        <v>70</v>
      </c>
      <c r="C26" s="66">
        <f>Смета!D41+Смета!E41</f>
        <v>14149.98</v>
      </c>
      <c r="D26" s="54"/>
      <c r="E26" s="64"/>
    </row>
    <row r="27" spans="1:5" ht="15.75" customHeight="1" x14ac:dyDescent="0.25">
      <c r="A27" s="65" t="s">
        <v>71</v>
      </c>
      <c r="B27" s="62" t="s">
        <v>72</v>
      </c>
      <c r="C27" s="66">
        <f>Смета!F41</f>
        <v>0</v>
      </c>
      <c r="D27" s="54"/>
      <c r="E27" s="64"/>
    </row>
    <row r="28" spans="1:5" ht="15.75" customHeight="1" x14ac:dyDescent="0.25">
      <c r="A28" s="65" t="s">
        <v>73</v>
      </c>
      <c r="B28" s="62" t="s">
        <v>74</v>
      </c>
      <c r="C28" s="66">
        <f>Смета!G41</f>
        <v>892.07</v>
      </c>
      <c r="D28" s="54"/>
      <c r="E28" s="64"/>
    </row>
    <row r="29" spans="1:5" ht="15.75" customHeight="1" x14ac:dyDescent="0.25">
      <c r="A29" s="60">
        <v>2</v>
      </c>
      <c r="B29" s="62" t="s">
        <v>75</v>
      </c>
      <c r="C29" s="66">
        <f>C26+C27+C28</f>
        <v>15042.05</v>
      </c>
      <c r="D29"/>
      <c r="E29"/>
    </row>
    <row r="30" spans="1:5" ht="15.75" customHeight="1" x14ac:dyDescent="0.25">
      <c r="A30" s="65" t="s">
        <v>76</v>
      </c>
      <c r="B30" s="62" t="s">
        <v>77</v>
      </c>
      <c r="C30" s="67">
        <f>Смета!H39</f>
        <v>2507.0100000000002</v>
      </c>
      <c r="D30"/>
      <c r="E30"/>
    </row>
    <row r="31" spans="1:5" ht="15.75" customHeight="1" x14ac:dyDescent="0.25">
      <c r="A31" s="60">
        <v>3</v>
      </c>
      <c r="B31" s="62" t="s">
        <v>78</v>
      </c>
      <c r="C31" s="66">
        <f>C29</f>
        <v>15042.05</v>
      </c>
      <c r="D31" s="54"/>
      <c r="E31" s="64"/>
    </row>
    <row r="32" spans="1:5" x14ac:dyDescent="0.25">
      <c r="C32"/>
      <c r="D32" s="68"/>
      <c r="E32"/>
    </row>
    <row r="33" spans="3:5" x14ac:dyDescent="0.25">
      <c r="C33"/>
      <c r="D33"/>
      <c r="E33"/>
    </row>
    <row r="34" spans="3:5" x14ac:dyDescent="0.25">
      <c r="C34"/>
      <c r="D34"/>
      <c r="E34"/>
    </row>
    <row r="35" spans="3:5" x14ac:dyDescent="0.25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4"/>
  <sheetViews>
    <sheetView showGridLines="0" showZeros="0" tabSelected="1" topLeftCell="A22" zoomScale="92" zoomScaleNormal="92" workbookViewId="0">
      <selection activeCell="J37" sqref="J37"/>
    </sheetView>
  </sheetViews>
  <sheetFormatPr defaultColWidth="9.140625"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2" style="25" customWidth="1"/>
    <col min="6" max="6" width="12.5703125" style="31" customWidth="1"/>
    <col min="7" max="7" width="12.285156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78" t="s">
        <v>59</v>
      </c>
      <c r="C1" s="78"/>
      <c r="D1" s="78"/>
      <c r="E1" s="78"/>
      <c r="F1" s="78"/>
      <c r="G1" s="78"/>
      <c r="H1" s="78"/>
      <c r="I1" s="8"/>
    </row>
    <row r="2" spans="1:12" x14ac:dyDescent="0.2">
      <c r="A2" s="73" t="s">
        <v>1</v>
      </c>
      <c r="B2" s="73"/>
      <c r="C2" s="73"/>
      <c r="D2" s="73"/>
      <c r="E2" s="73"/>
      <c r="F2" s="73"/>
      <c r="G2" s="73"/>
      <c r="H2" s="73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52">
        <f>H41</f>
        <v>15042.05</v>
      </c>
      <c r="D4" s="37" t="s">
        <v>17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77" t="s">
        <v>2</v>
      </c>
      <c r="B6" s="77"/>
      <c r="C6" s="77"/>
      <c r="D6" s="77"/>
      <c r="E6" s="77"/>
      <c r="F6" s="77"/>
      <c r="G6" s="77"/>
      <c r="H6" s="77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81" t="s">
        <v>18</v>
      </c>
      <c r="B9" s="82"/>
      <c r="C9" s="82"/>
      <c r="D9" s="82"/>
      <c r="E9" s="82"/>
      <c r="F9" s="82"/>
      <c r="G9" s="82"/>
      <c r="H9" s="82"/>
      <c r="I9" s="13"/>
      <c r="J9" s="13"/>
    </row>
    <row r="10" spans="1:12" ht="24.95" customHeight="1" x14ac:dyDescent="0.2">
      <c r="A10" s="79" t="s">
        <v>19</v>
      </c>
      <c r="B10" s="80"/>
      <c r="C10" s="80"/>
      <c r="D10" s="80"/>
      <c r="E10" s="80"/>
      <c r="F10" s="80"/>
      <c r="G10" s="80"/>
      <c r="H10" s="80"/>
      <c r="I10" s="9"/>
      <c r="J10" s="9"/>
    </row>
    <row r="11" spans="1:12" x14ac:dyDescent="0.2">
      <c r="A11" s="77" t="s">
        <v>4</v>
      </c>
      <c r="B11" s="77"/>
      <c r="C11" s="77"/>
      <c r="D11" s="77"/>
      <c r="E11" s="77"/>
      <c r="F11" s="77"/>
      <c r="G11" s="77"/>
      <c r="H11" s="77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39" t="s">
        <v>20</v>
      </c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85" t="s">
        <v>6</v>
      </c>
      <c r="B15" s="83" t="s">
        <v>7</v>
      </c>
      <c r="C15" s="83" t="s">
        <v>13</v>
      </c>
      <c r="D15" s="74" t="s">
        <v>5</v>
      </c>
      <c r="E15" s="75"/>
      <c r="F15" s="75"/>
      <c r="G15" s="75"/>
      <c r="H15" s="76"/>
    </row>
    <row r="16" spans="1:12" s="18" customFormat="1" ht="73.5" thickTop="1" thickBot="1" x14ac:dyDescent="0.25">
      <c r="A16" s="86"/>
      <c r="B16" s="84"/>
      <c r="C16" s="84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11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11" ht="12.75" thickTop="1" x14ac:dyDescent="0.2">
      <c r="A18" s="40"/>
      <c r="B18" s="40"/>
      <c r="C18" s="44" t="s">
        <v>21</v>
      </c>
      <c r="D18" s="42"/>
      <c r="E18" s="42"/>
      <c r="F18" s="43"/>
      <c r="G18" s="42"/>
      <c r="H18" s="42"/>
    </row>
    <row r="19" spans="1:11" x14ac:dyDescent="0.2">
      <c r="A19" s="45" t="s">
        <v>22</v>
      </c>
      <c r="B19" s="45" t="s">
        <v>23</v>
      </c>
      <c r="C19" s="46" t="s">
        <v>24</v>
      </c>
      <c r="D19" s="24">
        <v>8432.19</v>
      </c>
      <c r="E19" s="24">
        <v>1285.4000000000001</v>
      </c>
      <c r="F19" s="30"/>
      <c r="G19" s="24"/>
      <c r="H19" s="24">
        <v>9717.59</v>
      </c>
      <c r="J19" s="53"/>
      <c r="K19" s="54"/>
    </row>
    <row r="20" spans="1:11" x14ac:dyDescent="0.2">
      <c r="A20" s="14"/>
      <c r="B20" s="14"/>
      <c r="C20" s="46" t="s">
        <v>25</v>
      </c>
      <c r="D20" s="24">
        <v>8432.19</v>
      </c>
      <c r="E20" s="24">
        <v>1285.4000000000001</v>
      </c>
      <c r="F20" s="30"/>
      <c r="G20" s="24"/>
      <c r="H20" s="24">
        <v>9717.59</v>
      </c>
      <c r="J20" s="53"/>
      <c r="K20" s="54"/>
    </row>
    <row r="21" spans="1:11" ht="24" x14ac:dyDescent="0.2">
      <c r="A21" s="40"/>
      <c r="B21" s="40"/>
      <c r="C21" s="44" t="s">
        <v>26</v>
      </c>
      <c r="D21" s="42"/>
      <c r="E21" s="42"/>
      <c r="F21" s="43"/>
      <c r="G21" s="42"/>
      <c r="H21" s="42"/>
      <c r="J21" s="53"/>
      <c r="K21" s="54"/>
    </row>
    <row r="22" spans="1:11" x14ac:dyDescent="0.2">
      <c r="A22" s="45" t="s">
        <v>27</v>
      </c>
      <c r="B22" s="45" t="s">
        <v>28</v>
      </c>
      <c r="C22" s="46" t="s">
        <v>29</v>
      </c>
      <c r="D22" s="24">
        <v>2074.06</v>
      </c>
      <c r="E22" s="24"/>
      <c r="F22" s="30"/>
      <c r="G22" s="24"/>
      <c r="H22" s="24">
        <v>2074.06</v>
      </c>
      <c r="J22" s="53"/>
      <c r="K22" s="54"/>
    </row>
    <row r="23" spans="1:11" x14ac:dyDescent="0.2">
      <c r="A23" s="14"/>
      <c r="B23" s="14"/>
      <c r="C23" s="46" t="s">
        <v>30</v>
      </c>
      <c r="D23" s="24">
        <v>2074.06</v>
      </c>
      <c r="E23" s="24"/>
      <c r="F23" s="30"/>
      <c r="G23" s="24"/>
      <c r="H23" s="24">
        <v>2074.06</v>
      </c>
      <c r="J23" s="53"/>
      <c r="K23" s="54"/>
    </row>
    <row r="24" spans="1:11" x14ac:dyDescent="0.2">
      <c r="A24" s="14"/>
      <c r="B24" s="14"/>
      <c r="C24" s="46" t="s">
        <v>31</v>
      </c>
      <c r="D24" s="24">
        <f>D20+D23</f>
        <v>10506.25</v>
      </c>
      <c r="E24" s="24">
        <v>1285.4000000000001</v>
      </c>
      <c r="F24" s="30"/>
      <c r="G24" s="24"/>
      <c r="H24" s="24">
        <f>H20+H23</f>
        <v>11791.65</v>
      </c>
      <c r="J24" s="53"/>
      <c r="K24" s="54"/>
    </row>
    <row r="25" spans="1:11" x14ac:dyDescent="0.2">
      <c r="A25" s="14"/>
      <c r="B25" s="14"/>
      <c r="C25" s="46" t="s">
        <v>33</v>
      </c>
      <c r="D25" s="24">
        <f>D24</f>
        <v>10506.25</v>
      </c>
      <c r="E25" s="24">
        <f>E24</f>
        <v>1285.4000000000001</v>
      </c>
      <c r="F25" s="30"/>
      <c r="G25" s="24"/>
      <c r="H25" s="24">
        <f>H24</f>
        <v>11791.65</v>
      </c>
      <c r="J25" s="53"/>
      <c r="K25" s="54"/>
    </row>
    <row r="26" spans="1:11" x14ac:dyDescent="0.2">
      <c r="A26" s="40"/>
      <c r="B26" s="40"/>
      <c r="C26" s="44" t="s">
        <v>34</v>
      </c>
      <c r="D26" s="42"/>
      <c r="E26" s="42"/>
      <c r="F26" s="43"/>
      <c r="G26" s="42"/>
      <c r="H26" s="42"/>
      <c r="J26" s="53"/>
      <c r="K26" s="54"/>
    </row>
    <row r="27" spans="1:11" x14ac:dyDescent="0.2">
      <c r="A27" s="45" t="s">
        <v>32</v>
      </c>
      <c r="B27" s="45" t="s">
        <v>36</v>
      </c>
      <c r="C27" s="46" t="s">
        <v>37</v>
      </c>
      <c r="D27" s="24"/>
      <c r="E27" s="24"/>
      <c r="F27" s="30"/>
      <c r="G27" s="24">
        <v>6.67</v>
      </c>
      <c r="H27" s="24">
        <v>6.67</v>
      </c>
      <c r="J27" s="53"/>
      <c r="K27" s="54"/>
    </row>
    <row r="28" spans="1:11" x14ac:dyDescent="0.2">
      <c r="A28" s="14"/>
      <c r="B28" s="14"/>
      <c r="C28" s="46" t="s">
        <v>38</v>
      </c>
      <c r="D28" s="24"/>
      <c r="E28" s="24"/>
      <c r="F28" s="30"/>
      <c r="G28" s="24">
        <v>6.67</v>
      </c>
      <c r="H28" s="24">
        <f>H27</f>
        <v>6.67</v>
      </c>
      <c r="J28" s="53"/>
      <c r="K28" s="54"/>
    </row>
    <row r="29" spans="1:11" x14ac:dyDescent="0.2">
      <c r="A29" s="14"/>
      <c r="B29" s="14"/>
      <c r="C29" s="46" t="s">
        <v>39</v>
      </c>
      <c r="D29" s="24">
        <f>D25</f>
        <v>10506.25</v>
      </c>
      <c r="E29" s="24">
        <f>E25</f>
        <v>1285.4000000000001</v>
      </c>
      <c r="F29" s="30"/>
      <c r="G29" s="24">
        <v>6.67</v>
      </c>
      <c r="H29" s="24">
        <f>H25+H28</f>
        <v>11798.32</v>
      </c>
      <c r="J29" s="53"/>
      <c r="K29" s="54"/>
    </row>
    <row r="30" spans="1:11" x14ac:dyDescent="0.2">
      <c r="A30" s="14"/>
      <c r="B30" s="14"/>
      <c r="C30" s="46" t="s">
        <v>40</v>
      </c>
      <c r="D30" s="24">
        <f>D29</f>
        <v>10506.25</v>
      </c>
      <c r="E30" s="24">
        <f>E25</f>
        <v>1285.4000000000001</v>
      </c>
      <c r="F30" s="30"/>
      <c r="G30" s="24">
        <v>6.67</v>
      </c>
      <c r="H30" s="24">
        <f>H29</f>
        <v>11798.32</v>
      </c>
      <c r="J30" s="53"/>
      <c r="K30" s="54"/>
    </row>
    <row r="31" spans="1:11" ht="168" x14ac:dyDescent="0.2">
      <c r="A31" s="40"/>
      <c r="B31" s="40"/>
      <c r="C31" s="44" t="s">
        <v>41</v>
      </c>
      <c r="D31" s="42"/>
      <c r="E31" s="42"/>
      <c r="F31" s="43"/>
      <c r="G31" s="42"/>
      <c r="H31" s="42"/>
      <c r="J31" s="53"/>
      <c r="K31" s="54"/>
    </row>
    <row r="32" spans="1:11" x14ac:dyDescent="0.2">
      <c r="A32" s="45" t="s">
        <v>35</v>
      </c>
      <c r="B32" s="45" t="s">
        <v>42</v>
      </c>
      <c r="C32" s="46" t="s">
        <v>43</v>
      </c>
      <c r="D32" s="24"/>
      <c r="E32" s="24"/>
      <c r="F32" s="30"/>
      <c r="G32" s="24">
        <v>705.61</v>
      </c>
      <c r="H32" s="24">
        <v>705.61</v>
      </c>
      <c r="J32" s="53"/>
      <c r="K32" s="54"/>
    </row>
    <row r="33" spans="1:11" x14ac:dyDescent="0.2">
      <c r="A33" s="14"/>
      <c r="B33" s="14"/>
      <c r="C33" s="46" t="s">
        <v>44</v>
      </c>
      <c r="D33" s="24"/>
      <c r="E33" s="24"/>
      <c r="F33" s="30"/>
      <c r="G33" s="24">
        <v>705.61</v>
      </c>
      <c r="H33" s="24">
        <v>705.61</v>
      </c>
      <c r="J33" s="53"/>
      <c r="K33" s="54"/>
    </row>
    <row r="34" spans="1:11" x14ac:dyDescent="0.2">
      <c r="A34" s="14"/>
      <c r="B34" s="14"/>
      <c r="C34" s="47" t="s">
        <v>45</v>
      </c>
      <c r="D34" s="48">
        <f>D30</f>
        <v>10506.25</v>
      </c>
      <c r="E34" s="48">
        <f>E30</f>
        <v>1285.4000000000001</v>
      </c>
      <c r="F34" s="30"/>
      <c r="G34" s="48">
        <f>G30+G33</f>
        <v>712.28</v>
      </c>
      <c r="H34" s="48">
        <f>H30+H33</f>
        <v>12503.93</v>
      </c>
      <c r="J34" s="53"/>
      <c r="K34" s="54"/>
    </row>
    <row r="35" spans="1:11" ht="23.25" customHeight="1" x14ac:dyDescent="0.2">
      <c r="A35" s="14">
        <v>5</v>
      </c>
      <c r="B35" s="14"/>
      <c r="C35" s="46" t="s">
        <v>60</v>
      </c>
      <c r="D35" s="24"/>
      <c r="E35" s="24"/>
      <c r="F35" s="30"/>
      <c r="G35" s="24">
        <f>H35</f>
        <v>31.11</v>
      </c>
      <c r="H35" s="24">
        <v>31.11</v>
      </c>
    </row>
    <row r="36" spans="1:11" hidden="1" x14ac:dyDescent="0.2">
      <c r="A36" s="45" t="s">
        <v>61</v>
      </c>
      <c r="B36" s="14"/>
      <c r="C36" s="46"/>
      <c r="D36" s="24"/>
      <c r="E36" s="24"/>
      <c r="F36" s="30"/>
      <c r="G36" s="24"/>
      <c r="H36" s="24"/>
    </row>
    <row r="37" spans="1:11" x14ac:dyDescent="0.2">
      <c r="A37" s="14"/>
      <c r="B37" s="14"/>
      <c r="C37" s="46" t="s">
        <v>46</v>
      </c>
      <c r="D37" s="24">
        <f>D34</f>
        <v>10506.25</v>
      </c>
      <c r="E37" s="24">
        <f>E34</f>
        <v>1285.4000000000001</v>
      </c>
      <c r="F37" s="30"/>
      <c r="G37" s="24">
        <f>G35+G34</f>
        <v>743.39</v>
      </c>
      <c r="H37" s="24">
        <f>H34+H35</f>
        <v>12535.04</v>
      </c>
      <c r="J37" s="53"/>
      <c r="K37" s="54"/>
    </row>
    <row r="38" spans="1:11" x14ac:dyDescent="0.2">
      <c r="A38" s="14"/>
      <c r="B38" s="14"/>
      <c r="C38" s="46" t="s">
        <v>47</v>
      </c>
      <c r="D38" s="24"/>
      <c r="E38" s="24"/>
      <c r="F38" s="30"/>
      <c r="G38" s="24"/>
      <c r="H38" s="24"/>
      <c r="J38" s="53"/>
      <c r="K38" s="54"/>
    </row>
    <row r="39" spans="1:11" x14ac:dyDescent="0.2">
      <c r="A39" s="45" t="s">
        <v>62</v>
      </c>
      <c r="B39" s="45" t="s">
        <v>48</v>
      </c>
      <c r="C39" s="46" t="s">
        <v>49</v>
      </c>
      <c r="D39" s="24">
        <f>D37*0.2</f>
        <v>2101.25</v>
      </c>
      <c r="E39" s="24">
        <f>E37*0.2</f>
        <v>257.08</v>
      </c>
      <c r="F39" s="24">
        <f>F37*0.2</f>
        <v>0</v>
      </c>
      <c r="G39" s="24">
        <f>G37*0.2</f>
        <v>148.68</v>
      </c>
      <c r="H39" s="24">
        <f>SUM(D39:G39)</f>
        <v>2507.0100000000002</v>
      </c>
      <c r="J39" s="53"/>
      <c r="K39" s="54"/>
    </row>
    <row r="40" spans="1:11" x14ac:dyDescent="0.2">
      <c r="A40" s="14"/>
      <c r="B40" s="14"/>
      <c r="C40" s="46" t="s">
        <v>46</v>
      </c>
      <c r="D40" s="24">
        <f>D37+D39</f>
        <v>12607.5</v>
      </c>
      <c r="E40" s="24">
        <f>E37+E39</f>
        <v>1542.48</v>
      </c>
      <c r="F40" s="24">
        <f>F37+F39</f>
        <v>0</v>
      </c>
      <c r="G40" s="24">
        <f>G37+G39</f>
        <v>892.07</v>
      </c>
      <c r="H40" s="24">
        <f>SUM(D40:G40)</f>
        <v>15042.05</v>
      </c>
      <c r="J40" s="53"/>
      <c r="K40" s="54"/>
    </row>
    <row r="41" spans="1:11" x14ac:dyDescent="0.2">
      <c r="A41" s="14"/>
      <c r="B41" s="14"/>
      <c r="C41" s="47" t="s">
        <v>50</v>
      </c>
      <c r="D41" s="48">
        <f>D40</f>
        <v>12607.5</v>
      </c>
      <c r="E41" s="48">
        <f>E40</f>
        <v>1542.48</v>
      </c>
      <c r="F41" s="48">
        <f t="shared" ref="F41:H41" si="0">F40</f>
        <v>0</v>
      </c>
      <c r="G41" s="48">
        <f t="shared" si="0"/>
        <v>892.07</v>
      </c>
      <c r="H41" s="48">
        <f t="shared" si="0"/>
        <v>15042.05</v>
      </c>
      <c r="J41" s="53"/>
      <c r="K41" s="54"/>
    </row>
    <row r="42" spans="1:11" x14ac:dyDescent="0.2">
      <c r="A42" s="14"/>
      <c r="B42" s="14"/>
      <c r="C42" s="46" t="s">
        <v>51</v>
      </c>
      <c r="D42" s="24"/>
      <c r="E42" s="24"/>
      <c r="F42" s="30"/>
      <c r="G42" s="24"/>
      <c r="H42" s="24"/>
    </row>
    <row r="43" spans="1:11" x14ac:dyDescent="0.2">
      <c r="A43" s="40"/>
      <c r="B43" s="40"/>
      <c r="C43" s="41"/>
      <c r="D43" s="42"/>
      <c r="E43" s="42"/>
      <c r="F43" s="43"/>
      <c r="G43" s="42"/>
      <c r="H43" s="42"/>
    </row>
    <row r="44" spans="1:11" x14ac:dyDescent="0.2">
      <c r="A44" s="14"/>
      <c r="B44" s="14"/>
      <c r="C44" s="15"/>
      <c r="D44" s="24"/>
      <c r="E44" s="24"/>
      <c r="F44" s="30"/>
      <c r="G44" s="24"/>
      <c r="H44" s="24"/>
    </row>
    <row r="45" spans="1:11" x14ac:dyDescent="0.2">
      <c r="A45" s="14"/>
      <c r="B45" s="93" t="s">
        <v>52</v>
      </c>
      <c r="C45" s="94"/>
      <c r="D45" s="87"/>
      <c r="E45" s="88"/>
      <c r="F45" s="88"/>
      <c r="G45" s="88"/>
      <c r="H45" s="88"/>
    </row>
    <row r="46" spans="1:11" x14ac:dyDescent="0.2">
      <c r="A46" s="14"/>
      <c r="B46" s="14"/>
      <c r="C46" s="15"/>
      <c r="D46" s="89" t="s">
        <v>53</v>
      </c>
      <c r="E46" s="90"/>
      <c r="F46" s="90"/>
      <c r="G46" s="90"/>
      <c r="H46" s="90"/>
    </row>
    <row r="47" spans="1:11" x14ac:dyDescent="0.2">
      <c r="A47" s="14"/>
      <c r="B47" s="14"/>
      <c r="C47" s="15"/>
      <c r="D47" s="24"/>
      <c r="E47" s="24"/>
      <c r="F47" s="30"/>
      <c r="G47" s="24"/>
      <c r="H47" s="24"/>
    </row>
    <row r="48" spans="1:11" x14ac:dyDescent="0.2">
      <c r="A48" s="14"/>
      <c r="B48" s="93" t="s">
        <v>54</v>
      </c>
      <c r="C48" s="94"/>
      <c r="D48" s="87"/>
      <c r="E48" s="88"/>
      <c r="F48" s="88"/>
      <c r="G48" s="88"/>
      <c r="H48" s="88"/>
    </row>
    <row r="49" spans="1:8" x14ac:dyDescent="0.2">
      <c r="A49" s="14"/>
      <c r="B49" s="14"/>
      <c r="C49" s="15"/>
      <c r="D49" s="89" t="s">
        <v>53</v>
      </c>
      <c r="E49" s="90"/>
      <c r="F49" s="90"/>
      <c r="G49" s="90"/>
      <c r="H49" s="90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 t="s">
        <v>55</v>
      </c>
      <c r="C51" s="49"/>
      <c r="D51" s="50" t="s">
        <v>56</v>
      </c>
      <c r="E51" s="87"/>
      <c r="F51" s="88"/>
      <c r="G51" s="88"/>
      <c r="H51" s="88"/>
    </row>
    <row r="52" spans="1:8" x14ac:dyDescent="0.2">
      <c r="A52" s="14"/>
      <c r="B52" s="14"/>
      <c r="C52" s="51" t="s">
        <v>57</v>
      </c>
      <c r="D52" s="24"/>
      <c r="E52" s="89" t="s">
        <v>53</v>
      </c>
      <c r="F52" s="90"/>
      <c r="G52" s="90"/>
      <c r="H52" s="90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 t="s">
        <v>0</v>
      </c>
      <c r="C54" s="91"/>
      <c r="D54" s="88"/>
      <c r="E54" s="88"/>
      <c r="F54" s="88"/>
      <c r="G54" s="88"/>
      <c r="H54" s="88"/>
    </row>
    <row r="55" spans="1:8" x14ac:dyDescent="0.2">
      <c r="A55" s="14"/>
      <c r="B55" s="14"/>
      <c r="C55" s="92" t="s">
        <v>58</v>
      </c>
      <c r="D55" s="90"/>
      <c r="E55" s="90"/>
      <c r="F55" s="90"/>
      <c r="G55" s="90"/>
      <c r="H55" s="90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</sheetData>
  <mergeCells count="20">
    <mergeCell ref="E51:H51"/>
    <mergeCell ref="E52:H52"/>
    <mergeCell ref="C54:H54"/>
    <mergeCell ref="C55:H55"/>
    <mergeCell ref="B45:C45"/>
    <mergeCell ref="D45:H45"/>
    <mergeCell ref="D46:H46"/>
    <mergeCell ref="B48:C48"/>
    <mergeCell ref="D48:H48"/>
    <mergeCell ref="D49:H49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Evgeniy Diachkov</cp:lastModifiedBy>
  <cp:lastPrinted>2024-05-06T07:41:20Z</cp:lastPrinted>
  <dcterms:created xsi:type="dcterms:W3CDTF">1998-06-28T10:39:47Z</dcterms:created>
  <dcterms:modified xsi:type="dcterms:W3CDTF">2025-10-10T13:48:01Z</dcterms:modified>
</cp:coreProperties>
</file>